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!!!REJESTR ZAKUPÓW\2021\OA-U-BU-070-21 MYCIE ELEWACJI\DOKUMENTACJA NA STRONĘ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E34" i="1" l="1"/>
  <c r="D25" i="1" l="1"/>
  <c r="K37" i="1" l="1"/>
  <c r="D31" i="1"/>
  <c r="D30" i="1"/>
  <c r="E35" i="1" l="1"/>
  <c r="D28" i="1"/>
  <c r="D21" i="1"/>
  <c r="D14" i="1"/>
  <c r="D35" i="1" l="1"/>
</calcChain>
</file>

<file path=xl/sharedStrings.xml><?xml version="1.0" encoding="utf-8"?>
<sst xmlns="http://schemas.openxmlformats.org/spreadsheetml/2006/main" count="81" uniqueCount="55">
  <si>
    <t>ELEWACJA POŁUDNIOWA</t>
  </si>
  <si>
    <t>zewnętrzna</t>
  </si>
  <si>
    <t>wewnętrzna</t>
  </si>
  <si>
    <t>powierzchnia skośna</t>
  </si>
  <si>
    <t>powierzchnia pionowa</t>
  </si>
  <si>
    <t xml:space="preserve">powierzchnia trapezowa zachodnia </t>
  </si>
  <si>
    <t>powierzchnia trapezowa wschodnia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</si>
  <si>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</si>
  <si>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RAZEM</t>
  </si>
  <si>
    <t>ELEWACJA PÓŁNOCNA</t>
  </si>
  <si>
    <t>powierzchnia pionowa (północna)</t>
  </si>
  <si>
    <t>komin ściana wschodnia</t>
  </si>
  <si>
    <t>komin ściana zachodnia</t>
  </si>
  <si>
    <t>komin ściana południowa</t>
  </si>
  <si>
    <t>ELEWACJA WSCHODNIA,ZACHODNIA, PÓŁNOCNA</t>
  </si>
  <si>
    <t>INNE</t>
  </si>
  <si>
    <t>daszek szklany nad wejściem od północy</t>
  </si>
  <si>
    <t>daszek szklany nad wejściem na dach budynku</t>
  </si>
  <si>
    <t xml:space="preserve">lampy wiszące w pustce nad parterem </t>
  </si>
  <si>
    <t>szt.</t>
  </si>
  <si>
    <t>nazwa</t>
  </si>
  <si>
    <t>l.p.</t>
  </si>
  <si>
    <t>powierzchnia pozostałych okien i drzwi szklanych - wschód i zachód 4 kondygnacje (parter, Ip., IIp., IIIp.) , północ - 3 kondygnacje (Ip., IIp., IIIp.)</t>
  </si>
  <si>
    <t>OGÓŁEM</t>
  </si>
  <si>
    <t>I.</t>
  </si>
  <si>
    <t>II.</t>
  </si>
  <si>
    <t>III.</t>
  </si>
  <si>
    <t>IV.</t>
  </si>
  <si>
    <t>wymagane jest dwustronne umycie daszku (od góry i od spodu)</t>
  </si>
  <si>
    <t>dostęp do lamp jedynie z podnośnika lub z rusztowań</t>
  </si>
  <si>
    <r>
      <t>powierzchnia okien na elewacjach wsch, zach i pn, to łącznie 290m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2, </t>
    </r>
    <r>
      <rPr>
        <sz val="11"/>
        <color theme="1"/>
        <rFont val="Calibri"/>
        <family val="2"/>
        <charset val="238"/>
        <scheme val="minor"/>
      </rPr>
      <t>wymagane jest dwustronne mycie okien wraz ze stolarką, stąd powierzchnia przeznaczona do mycia liczona jest jako powierzchnia wewnętrzna i zewnętrzna okien czyli 2*290,00=580,00m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2. </t>
    </r>
    <r>
      <rPr>
        <sz val="11"/>
        <color theme="1"/>
        <rFont val="Calibri"/>
        <family val="2"/>
        <charset val="238"/>
        <scheme val="minor"/>
      </rPr>
      <t>Do okien i drzwi na elewacji wschodniej i zachodniej istnieje dostęp z każdego piętra z pomostów technicznych wykonanych z krat Wema</t>
    </r>
  </si>
  <si>
    <t>mycie ściany szklanej jedynie od strony pustki powietrznej na parterze, mycie jednostronne; nie jest wymagane mycie od strony holu na każdym piętrze</t>
  </si>
  <si>
    <t>mycie ściany szklanej jedynie od strony pustki powietrznej na parterze, mycie jednostronne; nie jest wymagane mycie od strony pomieszczeń biurowych na każdym piętrze</t>
  </si>
  <si>
    <t>mycie ściany szklanej zarówno od strony pustki powietrznej, jak i od strony zewnetrznej budynku</t>
  </si>
  <si>
    <t>mycie zarówno od strony zewnętrznej budynku, jak i od strony pomieszczeń biurowych</t>
  </si>
  <si>
    <t>uwagi</t>
  </si>
  <si>
    <t>dodatkowe informacje</t>
  </si>
  <si>
    <r>
      <t>ściany nachylone pod kątem 21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Calibri"/>
        <family val="2"/>
        <charset val="238"/>
        <scheme val="minor"/>
      </rPr>
      <t xml:space="preserve"> od pionu; długość 17,4 m, szerokość 20,76m</t>
    </r>
  </si>
  <si>
    <t>wysokość 16m</t>
  </si>
  <si>
    <t>wysokość 16m, szerokośc 8,44m</t>
  </si>
  <si>
    <t>wysokość 16m, szerokość 9,25m</t>
  </si>
  <si>
    <t>dla każego poziomu - wysokość 3m, szerokość 5m</t>
  </si>
  <si>
    <t>dla każego poziomu - wysokość 3,20m, szerokość 9,25m</t>
  </si>
  <si>
    <t>świetlik okrągły na III piętrze</t>
  </si>
  <si>
    <t>wymagane mycie zarówno od strony zewnętrznej - na dachu budynku, jak i od strony holu na III piętrze</t>
  </si>
  <si>
    <r>
      <t>jednostronna powierzchnia  świetlika 15,2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, jednostronna powierzchnia boczna świetlika 18,66m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2, </t>
    </r>
    <r>
      <rPr>
        <sz val="11"/>
        <color theme="1"/>
        <rFont val="Calibri"/>
        <family val="2"/>
        <charset val="238"/>
        <scheme val="minor"/>
      </rPr>
      <t xml:space="preserve"> nachylenie świetlika 6%, możliowść dojścia na zewnątrz z powierzchni dachu - wejście klatką schodową, wysokość  świetlika liczona od powierzchni posadzki holu na IIIp - 5m </t>
    </r>
  </si>
  <si>
    <t xml:space="preserve">ZESTAWIENIE POWIERZCHNI SZKLANYCH </t>
  </si>
  <si>
    <t>daszki szklane na elewacji "skrzydło ważki"</t>
  </si>
  <si>
    <r>
      <t>wymagane jest dwustronne umycie daszku (od góry i od spodu); należy uważać na nadruk by nie naruszyć podczas mycia; podana pow. 0,78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 2</t>
    </r>
    <r>
      <rPr>
        <sz val="11"/>
        <color theme="1"/>
        <rFont val="Calibri"/>
        <family val="2"/>
        <charset val="238"/>
        <scheme val="minor"/>
      </rPr>
      <t xml:space="preserve">  dotyczy jednego daszka.</t>
    </r>
  </si>
  <si>
    <t>świetlik z paneli fotowoltaicznych nad pustką</t>
  </si>
  <si>
    <t>mycie od strony zewnętrznej (od góry)</t>
  </si>
  <si>
    <r>
      <t>nachylenie 3</t>
    </r>
    <r>
      <rPr>
        <sz val="11"/>
        <rFont val="Calibri"/>
        <family val="2"/>
        <charset val="238"/>
      </rPr>
      <t>°</t>
    </r>
    <r>
      <rPr>
        <sz val="11"/>
        <rFont val="Calibri"/>
        <family val="2"/>
        <charset val="238"/>
        <scheme val="minor"/>
      </rPr>
      <t xml:space="preserve"> do wewnątrz, możliwość wejścia z powierzchni dachu, konieczność zachowania szczególnych środków ostrożności, mycie pod nadzorem zamawiającego.</t>
    </r>
  </si>
  <si>
    <t>Załącznik nr 2 do Umowy nr …………………………………………………..</t>
  </si>
  <si>
    <t>Wykonawca</t>
  </si>
  <si>
    <t>Zamawiający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</si>
</sst>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lightDown"/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2" fontId="1" fillId="0" borderId="1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/>
    <xf numFmtId="0" fontId="0" fillId="2" borderId="6" xfId="0" applyFill="1" applyBorder="1"/>
    <xf numFmtId="0" fontId="0" fillId="0" borderId="11" xfId="0" applyBorder="1"/>
    <xf numFmtId="0" fontId="0" fillId="2" borderId="11" xfId="0" applyFill="1" applyBorder="1"/>
    <xf numFmtId="0" fontId="0" fillId="0" borderId="14" xfId="0" applyBorder="1"/>
    <xf numFmtId="0" fontId="0" fillId="2" borderId="14" xfId="0" applyFill="1" applyBorder="1"/>
    <xf numFmtId="0" fontId="4" fillId="0" borderId="6" xfId="0" applyFont="1" applyBorder="1"/>
    <xf numFmtId="0" fontId="0" fillId="2" borderId="5" xfId="0" applyFill="1" applyBorder="1"/>
    <xf numFmtId="0" fontId="0" fillId="0" borderId="5" xfId="0" applyBorder="1"/>
    <xf numFmtId="2" fontId="0" fillId="0" borderId="11" xfId="0" applyNumberFormat="1" applyBorder="1"/>
    <xf numFmtId="2" fontId="0" fillId="0" borderId="14" xfId="0" applyNumberFormat="1" applyBorder="1"/>
    <xf numFmtId="0" fontId="1" fillId="0" borderId="19" xfId="0" applyFont="1" applyBorder="1" applyAlignment="1">
      <alignment horizontal="center"/>
    </xf>
    <xf numFmtId="0" fontId="0" fillId="0" borderId="20" xfId="0" applyBorder="1"/>
    <xf numFmtId="2" fontId="0" fillId="0" borderId="20" xfId="0" applyNumberFormat="1" applyBorder="1"/>
    <xf numFmtId="0" fontId="0" fillId="2" borderId="20" xfId="0" applyFill="1" applyBorder="1"/>
    <xf numFmtId="2" fontId="4" fillId="0" borderId="6" xfId="0" applyNumberFormat="1" applyFont="1" applyBorder="1"/>
    <xf numFmtId="0" fontId="0" fillId="0" borderId="21" xfId="0" applyBorder="1"/>
    <xf numFmtId="0" fontId="3" fillId="0" borderId="6" xfId="0" applyFont="1" applyBorder="1"/>
    <xf numFmtId="0" fontId="0" fillId="0" borderId="20" xfId="0" applyBorder="1" applyAlignment="1">
      <alignment horizontal="left" vertical="center"/>
    </xf>
    <xf numFmtId="0" fontId="0" fillId="0" borderId="16" xfId="0" applyBorder="1"/>
    <xf numFmtId="0" fontId="0" fillId="0" borderId="8" xfId="0" applyBorder="1"/>
    <xf numFmtId="0" fontId="0" fillId="0" borderId="26" xfId="0" applyBorder="1" applyAlignment="1">
      <alignment wrapText="1"/>
    </xf>
    <xf numFmtId="0" fontId="0" fillId="0" borderId="26" xfId="0" applyBorder="1" applyAlignment="1">
      <alignment horizontal="left"/>
    </xf>
    <xf numFmtId="0" fontId="0" fillId="0" borderId="2" xfId="0" applyBorder="1"/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1" fillId="0" borderId="29" xfId="0" applyFont="1" applyBorder="1" applyAlignment="1">
      <alignment horizontal="center"/>
    </xf>
    <xf numFmtId="0" fontId="0" fillId="0" borderId="19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" fillId="0" borderId="10" xfId="0" applyFont="1" applyBorder="1" applyAlignment="1">
      <alignment horizontal="center"/>
    </xf>
    <xf numFmtId="0" fontId="0" fillId="0" borderId="27" xfId="0" applyBorder="1"/>
    <xf numFmtId="0" fontId="0" fillId="3" borderId="20" xfId="0" applyFill="1" applyBorder="1"/>
    <xf numFmtId="0" fontId="5" fillId="0" borderId="0" xfId="0" applyFont="1"/>
    <xf numFmtId="0" fontId="6" fillId="0" borderId="13" xfId="0" applyFont="1" applyBorder="1" applyAlignment="1">
      <alignment horizontal="center"/>
    </xf>
    <xf numFmtId="0" fontId="7" fillId="0" borderId="23" xfId="0" applyFont="1" applyBorder="1" applyAlignment="1">
      <alignment horizontal="left" vertical="center"/>
    </xf>
    <xf numFmtId="0" fontId="7" fillId="0" borderId="20" xfId="0" applyFont="1" applyBorder="1"/>
    <xf numFmtId="2" fontId="7" fillId="0" borderId="20" xfId="0" applyNumberFormat="1" applyFont="1" applyBorder="1"/>
    <xf numFmtId="0" fontId="7" fillId="2" borderId="20" xfId="0" applyFont="1" applyFill="1" applyBorder="1"/>
    <xf numFmtId="0" fontId="7" fillId="0" borderId="30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6" xfId="0" applyFont="1" applyBorder="1" applyAlignment="1">
      <alignment horizontal="right" wrapText="1"/>
    </xf>
    <xf numFmtId="0" fontId="3" fillId="0" borderId="17" xfId="0" applyFont="1" applyBorder="1" applyAlignment="1">
      <alignment horizontal="right" wrapText="1"/>
    </xf>
    <xf numFmtId="0" fontId="3" fillId="0" borderId="18" xfId="0" applyFont="1" applyBorder="1" applyAlignment="1">
      <alignment horizontal="right" wrapText="1"/>
    </xf>
    <xf numFmtId="0" fontId="3" fillId="0" borderId="16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22" xfId="0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" fillId="0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2943225</xdr:colOff>
      <xdr:row>44</xdr:row>
      <xdr:rowOff>80962</xdr:rowOff>
    </xdr:from>
    <xdr:ext cx="65" cy="172227"/>
    <xdr:sp macro="" textlink="">
      <xdr:nvSpPr>
        <xdr:cNvPr id="2" name="pole tekstowe 1"/>
        <xdr:cNvSpPr txBox="1"/>
      </xdr:nvSpPr>
      <xdr:spPr>
        <a:xfrm>
          <a:off x="8582025" y="10253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workbookViewId="0">
      <selection activeCell="G50" sqref="G50"/>
    </sheetView>
  </sheetViews>
  <sheetFormatPr defaultRowHeight="15" x14ac:dyDescent="0.25"/>
  <cols>
    <col min="2" max="2" width="45.28515625" bestFit="1" customWidth="1"/>
    <col min="3" max="3" width="11.85546875" bestFit="1" customWidth="1"/>
    <col min="6" max="6" width="54.7109375" customWidth="1"/>
    <col min="7" max="7" width="55.42578125" customWidth="1"/>
  </cols>
  <sheetData>
    <row r="1" spans="1:7" x14ac:dyDescent="0.25">
      <c r="G1" s="92" t="s">
        <v>52</v>
      </c>
    </row>
    <row r="2" spans="1:7" x14ac:dyDescent="0.25">
      <c r="A2" s="74" t="s">
        <v>46</v>
      </c>
      <c r="B2" s="74"/>
      <c r="C2" s="74"/>
      <c r="D2" s="74"/>
      <c r="E2" s="74"/>
      <c r="F2" s="74"/>
      <c r="G2" s="74"/>
    </row>
    <row r="4" spans="1:7" s="1" customFormat="1" ht="17.25" x14ac:dyDescent="0.25">
      <c r="A4" s="2" t="s">
        <v>21</v>
      </c>
      <c r="B4" s="91" t="s">
        <v>20</v>
      </c>
      <c r="C4" s="91"/>
      <c r="D4" s="2" t="s">
        <v>7</v>
      </c>
      <c r="E4" s="2" t="s">
        <v>19</v>
      </c>
      <c r="F4" s="85" t="s">
        <v>35</v>
      </c>
      <c r="G4" s="87" t="s">
        <v>36</v>
      </c>
    </row>
    <row r="5" spans="1:7" s="1" customFormat="1" ht="15.75" thickBot="1" x14ac:dyDescent="0.3">
      <c r="A5" s="7" t="s">
        <v>24</v>
      </c>
      <c r="B5" s="67" t="s">
        <v>0</v>
      </c>
      <c r="C5" s="68"/>
      <c r="D5" s="8"/>
      <c r="E5" s="9"/>
      <c r="F5" s="86"/>
      <c r="G5" s="88"/>
    </row>
    <row r="6" spans="1:7" x14ac:dyDescent="0.25">
      <c r="A6" s="57">
        <v>1</v>
      </c>
      <c r="B6" s="71" t="s">
        <v>3</v>
      </c>
      <c r="C6" s="12" t="s">
        <v>1</v>
      </c>
      <c r="D6" s="12">
        <v>355.83</v>
      </c>
      <c r="E6" s="13"/>
      <c r="F6" s="55" t="s">
        <v>34</v>
      </c>
      <c r="G6" s="89" t="s">
        <v>37</v>
      </c>
    </row>
    <row r="7" spans="1:7" ht="15.75" thickBot="1" x14ac:dyDescent="0.3">
      <c r="A7" s="58"/>
      <c r="B7" s="72"/>
      <c r="C7" s="14" t="s">
        <v>2</v>
      </c>
      <c r="D7" s="14">
        <v>355.83</v>
      </c>
      <c r="E7" s="15"/>
      <c r="F7" s="56"/>
      <c r="G7" s="90"/>
    </row>
    <row r="8" spans="1:7" x14ac:dyDescent="0.25">
      <c r="A8" s="57">
        <v>2</v>
      </c>
      <c r="B8" s="71" t="s">
        <v>4</v>
      </c>
      <c r="C8" s="12" t="s">
        <v>1</v>
      </c>
      <c r="D8" s="12">
        <v>135.04</v>
      </c>
      <c r="E8" s="13"/>
      <c r="F8" s="55" t="s">
        <v>34</v>
      </c>
      <c r="G8" s="75" t="s">
        <v>39</v>
      </c>
    </row>
    <row r="9" spans="1:7" ht="15.75" thickBot="1" x14ac:dyDescent="0.3">
      <c r="A9" s="58"/>
      <c r="B9" s="72"/>
      <c r="C9" s="14" t="s">
        <v>2</v>
      </c>
      <c r="D9" s="14">
        <v>135.04</v>
      </c>
      <c r="E9" s="15"/>
      <c r="F9" s="56"/>
      <c r="G9" s="76"/>
    </row>
    <row r="10" spans="1:7" x14ac:dyDescent="0.25">
      <c r="A10" s="57">
        <v>3</v>
      </c>
      <c r="B10" s="71" t="s">
        <v>5</v>
      </c>
      <c r="C10" s="12" t="s">
        <v>1</v>
      </c>
      <c r="D10" s="12">
        <v>77.12</v>
      </c>
      <c r="E10" s="13"/>
      <c r="F10" s="55" t="s">
        <v>34</v>
      </c>
      <c r="G10" s="75" t="s">
        <v>38</v>
      </c>
    </row>
    <row r="11" spans="1:7" ht="15.75" thickBot="1" x14ac:dyDescent="0.3">
      <c r="A11" s="58"/>
      <c r="B11" s="72"/>
      <c r="C11" s="14" t="s">
        <v>2</v>
      </c>
      <c r="D11" s="14">
        <v>77.12</v>
      </c>
      <c r="E11" s="15"/>
      <c r="F11" s="56"/>
      <c r="G11" s="76"/>
    </row>
    <row r="12" spans="1:7" x14ac:dyDescent="0.25">
      <c r="A12" s="57">
        <v>4</v>
      </c>
      <c r="B12" s="71" t="s">
        <v>6</v>
      </c>
      <c r="C12" s="12" t="s">
        <v>1</v>
      </c>
      <c r="D12" s="12">
        <v>48.13</v>
      </c>
      <c r="E12" s="13"/>
      <c r="F12" s="55" t="s">
        <v>34</v>
      </c>
      <c r="G12" s="75" t="s">
        <v>38</v>
      </c>
    </row>
    <row r="13" spans="1:7" ht="15.75" thickBot="1" x14ac:dyDescent="0.3">
      <c r="A13" s="58"/>
      <c r="B13" s="72"/>
      <c r="C13" s="14" t="s">
        <v>2</v>
      </c>
      <c r="D13" s="14">
        <v>48.13</v>
      </c>
      <c r="E13" s="15"/>
      <c r="F13" s="56"/>
      <c r="G13" s="76"/>
    </row>
    <row r="14" spans="1:7" x14ac:dyDescent="0.25">
      <c r="A14" s="59" t="s">
        <v>8</v>
      </c>
      <c r="B14" s="60"/>
      <c r="C14" s="61"/>
      <c r="D14" s="16">
        <f>SUM(D6:D13)</f>
        <v>1232.2400000000002</v>
      </c>
      <c r="E14" s="11"/>
      <c r="F14" s="29"/>
      <c r="G14" s="34"/>
    </row>
    <row r="15" spans="1:7" ht="15.75" thickBot="1" x14ac:dyDescent="0.3">
      <c r="A15" s="6" t="s">
        <v>25</v>
      </c>
      <c r="B15" s="65" t="s">
        <v>9</v>
      </c>
      <c r="C15" s="66"/>
      <c r="D15" s="6"/>
      <c r="E15" s="17"/>
      <c r="F15" s="30"/>
      <c r="G15" s="35"/>
    </row>
    <row r="16" spans="1:7" x14ac:dyDescent="0.25">
      <c r="A16" s="57">
        <v>1</v>
      </c>
      <c r="B16" s="71" t="s">
        <v>10</v>
      </c>
      <c r="C16" s="12" t="s">
        <v>1</v>
      </c>
      <c r="D16" s="19">
        <v>148</v>
      </c>
      <c r="E16" s="13"/>
      <c r="F16" s="55" t="s">
        <v>33</v>
      </c>
      <c r="G16" s="75" t="s">
        <v>40</v>
      </c>
    </row>
    <row r="17" spans="1:7" ht="15.75" thickBot="1" x14ac:dyDescent="0.3">
      <c r="A17" s="58"/>
      <c r="B17" s="72"/>
      <c r="C17" s="14" t="s">
        <v>2</v>
      </c>
      <c r="D17" s="20">
        <v>148</v>
      </c>
      <c r="E17" s="15"/>
      <c r="F17" s="56"/>
      <c r="G17" s="76"/>
    </row>
    <row r="18" spans="1:7" ht="45.75" thickBot="1" x14ac:dyDescent="0.3">
      <c r="A18" s="21">
        <v>2</v>
      </c>
      <c r="B18" s="28" t="s">
        <v>11</v>
      </c>
      <c r="C18" s="22" t="s">
        <v>2</v>
      </c>
      <c r="D18" s="23">
        <v>45</v>
      </c>
      <c r="E18" s="24"/>
      <c r="F18" s="31" t="s">
        <v>32</v>
      </c>
      <c r="G18" s="36" t="s">
        <v>41</v>
      </c>
    </row>
    <row r="19" spans="1:7" ht="45.75" thickBot="1" x14ac:dyDescent="0.3">
      <c r="A19" s="21">
        <v>3</v>
      </c>
      <c r="B19" s="28" t="s">
        <v>12</v>
      </c>
      <c r="C19" s="22" t="s">
        <v>2</v>
      </c>
      <c r="D19" s="23">
        <v>45</v>
      </c>
      <c r="E19" s="24"/>
      <c r="F19" s="31" t="s">
        <v>32</v>
      </c>
      <c r="G19" s="36" t="s">
        <v>41</v>
      </c>
    </row>
    <row r="20" spans="1:7" ht="45.75" thickBot="1" x14ac:dyDescent="0.3">
      <c r="A20" s="21">
        <v>4</v>
      </c>
      <c r="B20" s="28" t="s">
        <v>13</v>
      </c>
      <c r="C20" s="22" t="s">
        <v>2</v>
      </c>
      <c r="D20" s="23">
        <v>88.8</v>
      </c>
      <c r="E20" s="24"/>
      <c r="F20" s="31" t="s">
        <v>31</v>
      </c>
      <c r="G20" s="36" t="s">
        <v>42</v>
      </c>
    </row>
    <row r="21" spans="1:7" x14ac:dyDescent="0.25">
      <c r="A21" s="62" t="s">
        <v>8</v>
      </c>
      <c r="B21" s="63"/>
      <c r="C21" s="64"/>
      <c r="D21" s="25">
        <f>SUM(D16:D20)</f>
        <v>474.8</v>
      </c>
      <c r="E21" s="11"/>
      <c r="F21" s="29"/>
      <c r="G21" s="10"/>
    </row>
    <row r="22" spans="1:7" ht="15.75" thickBot="1" x14ac:dyDescent="0.3">
      <c r="A22" s="6" t="s">
        <v>26</v>
      </c>
      <c r="B22" s="73" t="s">
        <v>14</v>
      </c>
      <c r="C22" s="73"/>
      <c r="D22" s="18"/>
      <c r="E22" s="17"/>
      <c r="F22" s="30"/>
      <c r="G22" s="18"/>
    </row>
    <row r="23" spans="1:7" ht="24.95" customHeight="1" x14ac:dyDescent="0.25">
      <c r="A23" s="57">
        <v>1</v>
      </c>
      <c r="B23" s="69" t="s">
        <v>22</v>
      </c>
      <c r="C23" s="12" t="s">
        <v>1</v>
      </c>
      <c r="D23" s="19">
        <v>290</v>
      </c>
      <c r="E23" s="13"/>
      <c r="F23" s="55" t="s">
        <v>30</v>
      </c>
      <c r="G23" s="77"/>
    </row>
    <row r="24" spans="1:7" ht="86.25" customHeight="1" thickBot="1" x14ac:dyDescent="0.3">
      <c r="A24" s="58"/>
      <c r="B24" s="70"/>
      <c r="C24" s="14" t="s">
        <v>2</v>
      </c>
      <c r="D24" s="20">
        <v>290</v>
      </c>
      <c r="E24" s="15"/>
      <c r="F24" s="56"/>
      <c r="G24" s="78"/>
    </row>
    <row r="25" spans="1:7" x14ac:dyDescent="0.25">
      <c r="A25" s="62" t="s">
        <v>8</v>
      </c>
      <c r="B25" s="63"/>
      <c r="C25" s="64"/>
      <c r="D25" s="25">
        <f>SUM(D23:D24)</f>
        <v>580</v>
      </c>
      <c r="E25" s="11"/>
      <c r="F25" s="29"/>
      <c r="G25" s="10"/>
    </row>
    <row r="26" spans="1:7" ht="15.75" thickBot="1" x14ac:dyDescent="0.3">
      <c r="A26" s="6" t="s">
        <v>27</v>
      </c>
      <c r="B26" s="65" t="s">
        <v>15</v>
      </c>
      <c r="C26" s="66"/>
      <c r="D26" s="18"/>
      <c r="E26" s="17"/>
      <c r="F26" s="30"/>
      <c r="G26" s="18"/>
    </row>
    <row r="27" spans="1:7" ht="30.75" thickBot="1" x14ac:dyDescent="0.3">
      <c r="A27" s="37">
        <v>1</v>
      </c>
      <c r="B27" s="38" t="s">
        <v>16</v>
      </c>
      <c r="C27" s="22"/>
      <c r="D27" s="22">
        <v>13.88</v>
      </c>
      <c r="E27" s="24"/>
      <c r="F27" s="31" t="s">
        <v>28</v>
      </c>
      <c r="G27" s="26"/>
    </row>
    <row r="28" spans="1:7" ht="30.75" thickBot="1" x14ac:dyDescent="0.3">
      <c r="A28" s="21">
        <v>2</v>
      </c>
      <c r="B28" s="28" t="s">
        <v>17</v>
      </c>
      <c r="C28" s="22"/>
      <c r="D28" s="22">
        <f>1.2*6.3</f>
        <v>7.56</v>
      </c>
      <c r="E28" s="24"/>
      <c r="F28" s="31" t="s">
        <v>28</v>
      </c>
      <c r="G28" s="26"/>
    </row>
    <row r="29" spans="1:7" ht="48" thickBot="1" x14ac:dyDescent="0.3">
      <c r="A29" s="40">
        <v>3</v>
      </c>
      <c r="B29" s="39" t="s">
        <v>47</v>
      </c>
      <c r="C29" s="22"/>
      <c r="D29">
        <v>0.78</v>
      </c>
      <c r="E29" s="42">
        <v>29</v>
      </c>
      <c r="F29" s="31" t="s">
        <v>48</v>
      </c>
      <c r="G29" s="41"/>
    </row>
    <row r="30" spans="1:7" ht="15.75" thickBot="1" x14ac:dyDescent="0.3">
      <c r="A30" s="57">
        <v>4</v>
      </c>
      <c r="B30" s="79" t="s">
        <v>43</v>
      </c>
      <c r="C30" s="22" t="s">
        <v>2</v>
      </c>
      <c r="D30" s="23">
        <f>15.2+18.66</f>
        <v>33.86</v>
      </c>
      <c r="E30" s="24"/>
      <c r="F30" s="81" t="s">
        <v>44</v>
      </c>
      <c r="G30" s="83" t="s">
        <v>45</v>
      </c>
    </row>
    <row r="31" spans="1:7" ht="69.75" customHeight="1" thickBot="1" x14ac:dyDescent="0.3">
      <c r="A31" s="58"/>
      <c r="B31" s="80"/>
      <c r="C31" s="22" t="s">
        <v>1</v>
      </c>
      <c r="D31" s="23">
        <f>15.2+18.66</f>
        <v>33.86</v>
      </c>
      <c r="E31" s="24"/>
      <c r="F31" s="82"/>
      <c r="G31" s="84"/>
    </row>
    <row r="32" spans="1:7" s="43" customFormat="1" ht="69.75" customHeight="1" thickBot="1" x14ac:dyDescent="0.3">
      <c r="A32" s="44">
        <v>5</v>
      </c>
      <c r="B32" s="45" t="s">
        <v>49</v>
      </c>
      <c r="C32" s="46" t="s">
        <v>1</v>
      </c>
      <c r="D32" s="47">
        <v>48.6</v>
      </c>
      <c r="E32" s="48"/>
      <c r="F32" s="49" t="s">
        <v>50</v>
      </c>
      <c r="G32" s="50" t="s">
        <v>51</v>
      </c>
    </row>
    <row r="33" spans="1:11" ht="15.75" thickBot="1" x14ac:dyDescent="0.3">
      <c r="A33" s="21">
        <v>6</v>
      </c>
      <c r="B33" s="22" t="s">
        <v>18</v>
      </c>
      <c r="C33" s="22"/>
      <c r="D33" s="24"/>
      <c r="E33" s="22">
        <v>12</v>
      </c>
      <c r="F33" s="32" t="s">
        <v>29</v>
      </c>
      <c r="G33" s="26"/>
    </row>
    <row r="34" spans="1:11" x14ac:dyDescent="0.25">
      <c r="A34" s="62" t="s">
        <v>8</v>
      </c>
      <c r="B34" s="63"/>
      <c r="C34" s="64"/>
      <c r="D34" s="25">
        <f>D27+D28+D29*E29+D30+D31+D32</f>
        <v>160.38</v>
      </c>
      <c r="E34" s="27">
        <f>E29+E33</f>
        <v>41</v>
      </c>
      <c r="F34" s="29"/>
      <c r="G34" s="10"/>
    </row>
    <row r="35" spans="1:11" x14ac:dyDescent="0.25">
      <c r="A35" s="52" t="s">
        <v>23</v>
      </c>
      <c r="B35" s="53"/>
      <c r="C35" s="54"/>
      <c r="D35" s="5">
        <f>D14+D21+D25+D34</f>
        <v>2447.42</v>
      </c>
      <c r="E35" s="4">
        <f>E34</f>
        <v>41</v>
      </c>
      <c r="F35" s="33"/>
      <c r="G35" s="3"/>
    </row>
    <row r="37" spans="1:11" x14ac:dyDescent="0.25">
      <c r="K37">
        <f>3.65+1.35</f>
        <v>5</v>
      </c>
    </row>
    <row r="39" spans="1:11" x14ac:dyDescent="0.25">
      <c r="B39" s="51" t="s">
        <v>53</v>
      </c>
      <c r="G39" s="51" t="s">
        <v>54</v>
      </c>
    </row>
  </sheetData>
  <mergeCells count="41">
    <mergeCell ref="A2:G2"/>
    <mergeCell ref="G16:G17"/>
    <mergeCell ref="G23:G24"/>
    <mergeCell ref="B30:B31"/>
    <mergeCell ref="A30:A31"/>
    <mergeCell ref="F30:F31"/>
    <mergeCell ref="G30:G31"/>
    <mergeCell ref="F12:F13"/>
    <mergeCell ref="F4:F5"/>
    <mergeCell ref="G4:G5"/>
    <mergeCell ref="G6:G7"/>
    <mergeCell ref="G8:G9"/>
    <mergeCell ref="G10:G11"/>
    <mergeCell ref="G12:G13"/>
    <mergeCell ref="B4:C4"/>
    <mergeCell ref="B15:C15"/>
    <mergeCell ref="B26:C26"/>
    <mergeCell ref="B5:C5"/>
    <mergeCell ref="B23:B24"/>
    <mergeCell ref="B16:B17"/>
    <mergeCell ref="B22:C22"/>
    <mergeCell ref="B6:B7"/>
    <mergeCell ref="B8:B9"/>
    <mergeCell ref="B10:B11"/>
    <mergeCell ref="B12:B13"/>
    <mergeCell ref="A35:C35"/>
    <mergeCell ref="F23:F24"/>
    <mergeCell ref="F16:F17"/>
    <mergeCell ref="A6:A7"/>
    <mergeCell ref="A8:A9"/>
    <mergeCell ref="A10:A11"/>
    <mergeCell ref="A12:A13"/>
    <mergeCell ref="A16:A17"/>
    <mergeCell ref="A23:A24"/>
    <mergeCell ref="A14:C14"/>
    <mergeCell ref="A21:C21"/>
    <mergeCell ref="A25:C25"/>
    <mergeCell ref="A34:C34"/>
    <mergeCell ref="F6:F7"/>
    <mergeCell ref="F8:F9"/>
    <mergeCell ref="F10:F11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swimar</dc:creator>
  <cp:lastModifiedBy>Łukasz Olesiński</cp:lastModifiedBy>
  <cp:lastPrinted>2021-05-24T09:35:29Z</cp:lastPrinted>
  <dcterms:created xsi:type="dcterms:W3CDTF">2017-04-26T10:08:31Z</dcterms:created>
  <dcterms:modified xsi:type="dcterms:W3CDTF">2021-05-24T09:35:38Z</dcterms:modified>
</cp:coreProperties>
</file>